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checkCompatibility="1" autoCompressPictures="0"/>
  <bookViews>
    <workbookView xWindow="640" yWindow="0" windowWidth="34000" windowHeight="21140" tabRatio="500" activeTab="1"/>
  </bookViews>
  <sheets>
    <sheet name="Budget_MUSIQUE_1" sheetId="1" r:id="rId1"/>
    <sheet name="Budget_MUSIQUE_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0" i="1" l="1"/>
  <c r="F23" i="1"/>
  <c r="E13" i="2"/>
  <c r="E19" i="2"/>
  <c r="E6" i="2"/>
  <c r="E23" i="2"/>
  <c r="F24" i="1"/>
  <c r="C21" i="1"/>
  <c r="F22" i="1"/>
  <c r="F25" i="1"/>
  <c r="C38" i="1"/>
  <c r="E27" i="2"/>
  <c r="C46" i="1"/>
  <c r="C51" i="1"/>
  <c r="C41" i="1"/>
  <c r="F51" i="1"/>
</calcChain>
</file>

<file path=xl/sharedStrings.xml><?xml version="1.0" encoding="utf-8"?>
<sst xmlns="http://schemas.openxmlformats.org/spreadsheetml/2006/main" count="89" uniqueCount="80">
  <si>
    <t>1. DEPENSES</t>
  </si>
  <si>
    <r>
      <t xml:space="preserve">A.  </t>
    </r>
    <r>
      <rPr>
        <b/>
        <u/>
        <sz val="10"/>
        <rFont val="Arial"/>
        <family val="2"/>
      </rPr>
      <t>HONORAIRES / SALAIRES ET CHARGES SOCIALES DE PRODUCTION</t>
    </r>
  </si>
  <si>
    <t>HONORAIRES</t>
  </si>
  <si>
    <t>SALAIRES (répét.+représent.)</t>
  </si>
  <si>
    <t>(pour les</t>
  </si>
  <si>
    <t>indépendants)</t>
  </si>
  <si>
    <t>Salaire</t>
  </si>
  <si>
    <t>Semaines</t>
  </si>
  <si>
    <t>mensuel brut</t>
  </si>
  <si>
    <t>de travail</t>
  </si>
  <si>
    <t>budgétisé</t>
  </si>
  <si>
    <t>TOTAL HONORAIRES</t>
  </si>
  <si>
    <t>TOTAL I</t>
  </si>
  <si>
    <t>TOTAL II</t>
  </si>
  <si>
    <t>B.</t>
  </si>
  <si>
    <t>FRAIS DE PRODUCTION</t>
  </si>
  <si>
    <t>Transport</t>
  </si>
  <si>
    <t>4</t>
  </si>
  <si>
    <t>5</t>
  </si>
  <si>
    <t>TOTAL B</t>
  </si>
  <si>
    <t>C.</t>
  </si>
  <si>
    <t>FRAIS D’EXPLOITATION</t>
  </si>
  <si>
    <t>Administration</t>
  </si>
  <si>
    <t>Frais d'administration</t>
  </si>
  <si>
    <t>Défraiements</t>
  </si>
  <si>
    <t>Logement</t>
  </si>
  <si>
    <t>Nourriture</t>
  </si>
  <si>
    <t>Nb d'artistes défrayés par poste</t>
  </si>
  <si>
    <t>Montant</t>
  </si>
  <si>
    <t>Droits d'auteur</t>
  </si>
  <si>
    <t>Location de salle de répétition</t>
  </si>
  <si>
    <t>TOTAL C</t>
  </si>
  <si>
    <t>D.</t>
  </si>
  <si>
    <t>PUBLICITE</t>
  </si>
  <si>
    <t>Conception</t>
  </si>
  <si>
    <t>Impression</t>
  </si>
  <si>
    <t>Pose</t>
  </si>
  <si>
    <t>Mailings (envois fichiers)</t>
  </si>
  <si>
    <t>Dossier de presse - promotion diverse</t>
  </si>
  <si>
    <t>TOTAL D</t>
  </si>
  <si>
    <t>TOTAL A + B + C + D</t>
  </si>
  <si>
    <t>Responsable administratif</t>
  </si>
  <si>
    <t>2.  RECETTES</t>
  </si>
  <si>
    <t>A.</t>
  </si>
  <si>
    <t>RECETTES PROPRES ESCOMPTEES</t>
  </si>
  <si>
    <t>TOTAL RECETTES PROPRES</t>
  </si>
  <si>
    <t>SUBVENTIONS PUBLIQUES</t>
  </si>
  <si>
    <t>TOTAL SUBVENTIONS PUBLIQUES</t>
  </si>
  <si>
    <r>
      <t>SOUTIENS PRIVES</t>
    </r>
    <r>
      <rPr>
        <sz val="10"/>
        <rFont val="Arial"/>
        <family val="2"/>
      </rPr>
      <t xml:space="preserve"> (fondations, mécènes, sponsors, etc.) </t>
    </r>
  </si>
  <si>
    <t>TOTAL SOUTIENS PRIVES</t>
  </si>
  <si>
    <t>TOTAL DES RECETTES (A+B+C+D+E)</t>
  </si>
  <si>
    <t>TOTAL DES DEPENSES (A+B+C+D)</t>
  </si>
  <si>
    <t>DIFFERENCE</t>
  </si>
  <si>
    <t>partitions</t>
  </si>
  <si>
    <t>demandé</t>
  </si>
  <si>
    <t>Loterie Romande</t>
  </si>
  <si>
    <t>BCN</t>
  </si>
  <si>
    <t>Commune de  Neuchâtel</t>
  </si>
  <si>
    <t>Canton de Neuchâtel</t>
  </si>
  <si>
    <t>programmes</t>
  </si>
  <si>
    <t>Affiches et flyers</t>
  </si>
  <si>
    <t>Publicité dans la presse et en ligne</t>
  </si>
  <si>
    <t>1</t>
  </si>
  <si>
    <t>Charges patronales: 9,13%</t>
  </si>
  <si>
    <t>TOTAL II + TOTAL HONORAIRES</t>
  </si>
  <si>
    <t>4 Hommes</t>
  </si>
  <si>
    <t>4 Femmes</t>
  </si>
  <si>
    <t>Autres communes (Fribourg, St-Maurice)</t>
  </si>
  <si>
    <t>Landis &amp; Gyr</t>
  </si>
  <si>
    <t>Cachets: Romainmôtier (5000), La Lance (3000)</t>
  </si>
  <si>
    <t>estimé</t>
  </si>
  <si>
    <t>obtenu</t>
  </si>
  <si>
    <t>demande en cours</t>
  </si>
  <si>
    <t>Nb d'interprètes: (400/conc. +forfait 600 répét.)</t>
  </si>
  <si>
    <t>Direction musicale (800 /conc. +forf. 1200 rép.)</t>
  </si>
  <si>
    <t>Auteur (compo 3' + réalisation ds un style 8' )</t>
  </si>
  <si>
    <t>Responsable artistique (conception projet…)</t>
  </si>
  <si>
    <t>BUDGET DE PRODUCTION  8 concerts</t>
  </si>
  <si>
    <t>Billeterie: NE, FR, Bienne, GE, Couvet, St-Maurice</t>
  </si>
  <si>
    <t>Coromandel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</si>
</sst>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9" x14ac:knownFonts="1"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i/>
      <sz val="13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3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8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41">
    <xf numFmtId="0" fontId="0" fillId="0" borderId="0" xfId="0"/>
    <xf numFmtId="0" fontId="2" fillId="0" borderId="1" xfId="1" quotePrefix="1" applyFont="1" applyBorder="1" applyAlignment="1">
      <alignment horizontal="justify"/>
    </xf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7" fillId="0" borderId="0" xfId="1" applyFont="1"/>
    <xf numFmtId="0" fontId="10" fillId="0" borderId="0" xfId="1" applyFont="1"/>
    <xf numFmtId="0" fontId="5" fillId="2" borderId="7" xfId="1" applyFont="1" applyFill="1" applyBorder="1" applyAlignment="1">
      <alignment horizontal="center" wrapText="1"/>
    </xf>
    <xf numFmtId="0" fontId="8" fillId="2" borderId="10" xfId="1" applyFont="1" applyFill="1" applyBorder="1" applyAlignment="1">
      <alignment horizontal="center" wrapText="1"/>
    </xf>
    <xf numFmtId="0" fontId="8" fillId="2" borderId="11" xfId="1" applyFont="1" applyFill="1" applyBorder="1" applyAlignment="1">
      <alignment horizontal="center" vertical="top" wrapText="1"/>
    </xf>
    <xf numFmtId="0" fontId="8" fillId="2" borderId="8" xfId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8" fillId="2" borderId="6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5" fillId="2" borderId="12" xfId="1" applyFont="1" applyFill="1" applyBorder="1" applyAlignment="1">
      <alignment horizontal="center" vertical="top" wrapText="1"/>
    </xf>
    <xf numFmtId="49" fontId="8" fillId="0" borderId="0" xfId="1" applyNumberFormat="1" applyFont="1" applyAlignment="1">
      <alignment horizontal="center" wrapText="1"/>
    </xf>
    <xf numFmtId="0" fontId="8" fillId="0" borderId="13" xfId="1" applyFont="1" applyBorder="1" applyAlignment="1">
      <alignment wrapText="1"/>
    </xf>
    <xf numFmtId="165" fontId="8" fillId="0" borderId="14" xfId="2" applyNumberFormat="1" applyFont="1" applyBorder="1" applyAlignment="1">
      <alignment horizontal="right" wrapText="1"/>
    </xf>
    <xf numFmtId="165" fontId="8" fillId="0" borderId="15" xfId="2" applyNumberFormat="1" applyFont="1" applyBorder="1" applyAlignment="1">
      <alignment horizontal="right" wrapText="1"/>
    </xf>
    <xf numFmtId="165" fontId="8" fillId="0" borderId="16" xfId="2" applyNumberFormat="1" applyFont="1" applyBorder="1" applyAlignment="1">
      <alignment horizontal="right" wrapText="1"/>
    </xf>
    <xf numFmtId="0" fontId="8" fillId="0" borderId="17" xfId="1" applyFont="1" applyBorder="1" applyAlignment="1">
      <alignment wrapText="1"/>
    </xf>
    <xf numFmtId="165" fontId="8" fillId="0" borderId="18" xfId="2" applyNumberFormat="1" applyFont="1" applyBorder="1" applyAlignment="1">
      <alignment horizontal="right" wrapText="1"/>
    </xf>
    <xf numFmtId="165" fontId="8" fillId="0" borderId="19" xfId="2" applyNumberFormat="1" applyFont="1" applyBorder="1" applyAlignment="1">
      <alignment horizontal="right" wrapText="1"/>
    </xf>
    <xf numFmtId="165" fontId="8" fillId="0" borderId="17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center" vertical="center" wrapText="1"/>
    </xf>
    <xf numFmtId="0" fontId="8" fillId="0" borderId="17" xfId="1" applyFont="1" applyBorder="1" applyAlignment="1">
      <alignment horizontal="right" wrapText="1"/>
    </xf>
    <xf numFmtId="0" fontId="9" fillId="0" borderId="0" xfId="1" applyFont="1" applyAlignment="1"/>
    <xf numFmtId="0" fontId="11" fillId="0" borderId="0" xfId="1" applyFont="1" applyBorder="1" applyAlignment="1">
      <alignment horizontal="right"/>
    </xf>
    <xf numFmtId="165" fontId="12" fillId="3" borderId="20" xfId="2" applyNumberFormat="1" applyFont="1" applyFill="1" applyBorder="1" applyAlignment="1">
      <alignment horizontal="right"/>
    </xf>
    <xf numFmtId="0" fontId="12" fillId="0" borderId="0" xfId="1" applyFont="1" applyBorder="1" applyAlignment="1"/>
    <xf numFmtId="165" fontId="12" fillId="0" borderId="12" xfId="2" applyNumberFormat="1" applyFont="1" applyBorder="1" applyAlignment="1">
      <alignment horizontal="right"/>
    </xf>
    <xf numFmtId="0" fontId="9" fillId="0" borderId="0" xfId="1" applyFont="1" applyAlignment="1">
      <alignment vertical="top" wrapText="1"/>
    </xf>
    <xf numFmtId="165" fontId="12" fillId="3" borderId="22" xfId="2" applyNumberFormat="1" applyFont="1" applyFill="1" applyBorder="1" applyAlignment="1">
      <alignment horizontal="right" wrapText="1"/>
    </xf>
    <xf numFmtId="165" fontId="12" fillId="0" borderId="10" xfId="2" applyNumberFormat="1" applyFont="1" applyBorder="1" applyAlignment="1">
      <alignment horizontal="right" wrapText="1"/>
    </xf>
    <xf numFmtId="0" fontId="9" fillId="0" borderId="0" xfId="1" applyFont="1" applyAlignment="1">
      <alignment vertical="top"/>
    </xf>
    <xf numFmtId="165" fontId="13" fillId="4" borderId="24" xfId="2" applyNumberFormat="1" applyFont="1" applyFill="1" applyBorder="1" applyAlignment="1">
      <alignment horizontal="right"/>
    </xf>
    <xf numFmtId="0" fontId="14" fillId="0" borderId="4" xfId="1" applyFont="1" applyBorder="1" applyAlignment="1">
      <alignment horizontal="center"/>
    </xf>
    <xf numFmtId="165" fontId="8" fillId="0" borderId="26" xfId="2" applyNumberFormat="1" applyFont="1" applyBorder="1" applyAlignment="1">
      <alignment horizontal="right" wrapText="1"/>
    </xf>
    <xf numFmtId="0" fontId="8" fillId="0" borderId="27" xfId="1" applyFont="1" applyBorder="1" applyAlignment="1">
      <alignment horizontal="right" wrapText="1"/>
    </xf>
    <xf numFmtId="165" fontId="8" fillId="0" borderId="28" xfId="2" applyNumberFormat="1" applyFont="1" applyBorder="1" applyAlignment="1">
      <alignment horizontal="right" wrapText="1"/>
    </xf>
    <xf numFmtId="165" fontId="8" fillId="0" borderId="28" xfId="2" applyNumberFormat="1" applyFont="1" applyBorder="1" applyAlignment="1">
      <alignment horizontal="right"/>
    </xf>
    <xf numFmtId="0" fontId="8" fillId="0" borderId="29" xfId="1" applyFont="1" applyBorder="1" applyAlignment="1">
      <alignment wrapText="1"/>
    </xf>
    <xf numFmtId="0" fontId="9" fillId="0" borderId="0" xfId="1" applyFont="1" applyBorder="1" applyAlignment="1">
      <alignment vertical="top" wrapText="1"/>
    </xf>
    <xf numFmtId="0" fontId="11" fillId="0" borderId="4" xfId="1" applyFont="1" applyBorder="1" applyAlignment="1">
      <alignment horizontal="right" vertical="center"/>
    </xf>
    <xf numFmtId="165" fontId="12" fillId="4" borderId="30" xfId="2" applyNumberFormat="1" applyFont="1" applyFill="1" applyBorder="1" applyAlignment="1">
      <alignment horizontal="right" vertical="center"/>
    </xf>
    <xf numFmtId="0" fontId="6" fillId="0" borderId="0" xfId="1" applyFont="1" applyAlignment="1">
      <alignment vertical="top" wrapText="1"/>
    </xf>
    <xf numFmtId="0" fontId="8" fillId="0" borderId="11" xfId="1" applyFont="1" applyBorder="1" applyAlignment="1">
      <alignment wrapText="1"/>
    </xf>
    <xf numFmtId="165" fontId="8" fillId="0" borderId="31" xfId="2" applyNumberFormat="1" applyFont="1" applyBorder="1" applyAlignment="1">
      <alignment horizontal="right" wrapText="1"/>
    </xf>
    <xf numFmtId="0" fontId="8" fillId="0" borderId="11" xfId="1" applyFont="1" applyBorder="1" applyAlignment="1">
      <alignment horizontal="right" wrapText="1"/>
    </xf>
    <xf numFmtId="165" fontId="8" fillId="0" borderId="32" xfId="2" applyNumberFormat="1" applyFont="1" applyBorder="1" applyAlignment="1">
      <alignment horizontal="right" wrapText="1"/>
    </xf>
    <xf numFmtId="165" fontId="1" fillId="0" borderId="4" xfId="2" applyNumberFormat="1" applyFont="1" applyBorder="1"/>
    <xf numFmtId="0" fontId="5" fillId="0" borderId="0" xfId="1" applyFont="1" applyAlignment="1">
      <alignment vertical="top" wrapText="1"/>
    </xf>
    <xf numFmtId="0" fontId="1" fillId="0" borderId="0" xfId="1" applyFont="1" applyAlignment="1">
      <alignment vertical="top" wrapText="1"/>
    </xf>
    <xf numFmtId="0" fontId="1" fillId="0" borderId="1" xfId="1" applyFont="1" applyBorder="1"/>
    <xf numFmtId="0" fontId="13" fillId="0" borderId="4" xfId="1" applyFont="1" applyBorder="1" applyAlignment="1">
      <alignment horizontal="right" vertical="center"/>
    </xf>
    <xf numFmtId="165" fontId="13" fillId="5" borderId="4" xfId="2" applyNumberFormat="1" applyFont="1" applyFill="1" applyBorder="1" applyAlignment="1">
      <alignment horizontal="right" vertical="center"/>
    </xf>
    <xf numFmtId="0" fontId="1" fillId="0" borderId="0" xfId="1"/>
    <xf numFmtId="0" fontId="9" fillId="0" borderId="0" xfId="1" applyFont="1"/>
    <xf numFmtId="0" fontId="5" fillId="0" borderId="0" xfId="1" applyFont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9" fillId="0" borderId="0" xfId="1" applyFont="1" applyBorder="1" applyAlignment="1">
      <alignment vertical="center"/>
    </xf>
    <xf numFmtId="0" fontId="8" fillId="0" borderId="0" xfId="1" quotePrefix="1" applyFont="1" applyAlignment="1">
      <alignment wrapText="1"/>
    </xf>
    <xf numFmtId="165" fontId="8" fillId="0" borderId="26" xfId="2" applyNumberFormat="1" applyFont="1" applyBorder="1" applyAlignment="1"/>
    <xf numFmtId="165" fontId="8" fillId="0" borderId="28" xfId="2" applyNumberFormat="1" applyFont="1" applyBorder="1" applyAlignment="1"/>
    <xf numFmtId="165" fontId="11" fillId="3" borderId="4" xfId="2" applyNumberFormat="1" applyFont="1" applyFill="1" applyBorder="1" applyAlignment="1">
      <alignment vertical="center"/>
    </xf>
    <xf numFmtId="0" fontId="8" fillId="0" borderId="0" xfId="1" applyFont="1" applyAlignment="1">
      <alignment vertical="top" wrapText="1"/>
    </xf>
    <xf numFmtId="0" fontId="9" fillId="0" borderId="5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165" fontId="8" fillId="0" borderId="31" xfId="2" applyNumberFormat="1" applyFont="1" applyBorder="1" applyAlignment="1"/>
    <xf numFmtId="0" fontId="9" fillId="0" borderId="11" xfId="1" applyFont="1" applyBorder="1" applyAlignment="1">
      <alignment vertical="top" wrapText="1"/>
    </xf>
    <xf numFmtId="0" fontId="8" fillId="0" borderId="0" xfId="1" applyFont="1" applyAlignment="1">
      <alignment vertical="center"/>
    </xf>
    <xf numFmtId="0" fontId="5" fillId="0" borderId="0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165" fontId="13" fillId="4" borderId="4" xfId="2" applyNumberFormat="1" applyFont="1" applyFill="1" applyBorder="1" applyAlignment="1">
      <alignment vertical="center"/>
    </xf>
    <xf numFmtId="0" fontId="1" fillId="0" borderId="0" xfId="1" applyFont="1" applyBorder="1" applyAlignment="1">
      <alignment horizontal="right" wrapText="1"/>
    </xf>
    <xf numFmtId="0" fontId="1" fillId="0" borderId="0" xfId="1" applyFont="1" applyAlignment="1">
      <alignment wrapText="1"/>
    </xf>
    <xf numFmtId="165" fontId="13" fillId="5" borderId="4" xfId="2" applyNumberFormat="1" applyFont="1" applyFill="1" applyBorder="1" applyAlignment="1">
      <alignment vertical="center"/>
    </xf>
    <xf numFmtId="165" fontId="13" fillId="6" borderId="4" xfId="2" applyNumberFormat="1" applyFont="1" applyFill="1" applyBorder="1" applyAlignment="1">
      <alignment vertical="center"/>
    </xf>
    <xf numFmtId="0" fontId="9" fillId="0" borderId="0" xfId="1" applyFont="1" applyBorder="1"/>
    <xf numFmtId="0" fontId="1" fillId="0" borderId="0" xfId="1" applyFont="1" applyBorder="1"/>
    <xf numFmtId="3" fontId="8" fillId="0" borderId="25" xfId="1" applyNumberFormat="1" applyFont="1" applyBorder="1" applyAlignment="1"/>
    <xf numFmtId="0" fontId="9" fillId="0" borderId="0" xfId="1" applyFont="1" applyAlignment="1">
      <alignment vertical="top" wrapText="1"/>
    </xf>
    <xf numFmtId="0" fontId="8" fillId="0" borderId="33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165" fontId="8" fillId="0" borderId="18" xfId="0" applyNumberFormat="1" applyFont="1" applyBorder="1" applyAlignment="1">
      <alignment horizontal="right" wrapText="1"/>
    </xf>
    <xf numFmtId="0" fontId="1" fillId="0" borderId="23" xfId="1" applyFont="1" applyBorder="1"/>
    <xf numFmtId="0" fontId="1" fillId="0" borderId="10" xfId="1" applyFont="1" applyBorder="1"/>
    <xf numFmtId="0" fontId="1" fillId="0" borderId="36" xfId="1" applyFont="1" applyBorder="1"/>
    <xf numFmtId="165" fontId="8" fillId="0" borderId="32" xfId="2" applyNumberFormat="1" applyFont="1" applyBorder="1" applyAlignment="1"/>
    <xf numFmtId="0" fontId="8" fillId="0" borderId="33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" fillId="0" borderId="9" xfId="1" applyBorder="1"/>
    <xf numFmtId="0" fontId="1" fillId="0" borderId="37" xfId="1" applyBorder="1"/>
    <xf numFmtId="0" fontId="1" fillId="0" borderId="5" xfId="1" applyBorder="1"/>
    <xf numFmtId="165" fontId="17" fillId="0" borderId="42" xfId="2" applyNumberFormat="1" applyFont="1" applyBorder="1"/>
    <xf numFmtId="0" fontId="8" fillId="0" borderId="6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13" xfId="1" applyFont="1" applyBorder="1" applyAlignment="1">
      <alignment vertical="center" wrapText="1"/>
    </xf>
    <xf numFmtId="0" fontId="8" fillId="0" borderId="6" xfId="1" applyFont="1" applyBorder="1" applyAlignment="1">
      <alignment vertical="center"/>
    </xf>
    <xf numFmtId="165" fontId="17" fillId="0" borderId="43" xfId="2" applyNumberFormat="1" applyFont="1" applyBorder="1" applyAlignment="1">
      <alignment vertical="center"/>
    </xf>
    <xf numFmtId="165" fontId="8" fillId="0" borderId="28" xfId="2" applyNumberFormat="1" applyFont="1" applyBorder="1" applyAlignment="1">
      <alignment vertical="center"/>
    </xf>
    <xf numFmtId="165" fontId="8" fillId="0" borderId="43" xfId="2" applyNumberFormat="1" applyFont="1" applyBorder="1" applyAlignment="1">
      <alignment vertical="center"/>
    </xf>
    <xf numFmtId="0" fontId="9" fillId="0" borderId="0" xfId="1" applyFont="1" applyAlignment="1">
      <alignment vertical="top" wrapText="1"/>
    </xf>
    <xf numFmtId="0" fontId="9" fillId="0" borderId="8" xfId="1" applyFont="1" applyBorder="1" applyAlignment="1">
      <alignment vertical="top" wrapText="1"/>
    </xf>
    <xf numFmtId="0" fontId="9" fillId="0" borderId="0" xfId="1" applyFont="1" applyAlignment="1">
      <alignment vertical="top" wrapText="1"/>
    </xf>
    <xf numFmtId="0" fontId="9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13" fillId="0" borderId="0" xfId="1" applyFont="1" applyAlignment="1">
      <alignment horizontal="right"/>
    </xf>
    <xf numFmtId="0" fontId="13" fillId="0" borderId="21" xfId="1" applyFont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9" fillId="0" borderId="0" xfId="1" applyFont="1" applyBorder="1" applyAlignment="1">
      <alignment vertical="top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35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top" wrapText="1"/>
    </xf>
    <xf numFmtId="0" fontId="8" fillId="2" borderId="12" xfId="1" applyFont="1" applyFill="1" applyBorder="1" applyAlignment="1">
      <alignment horizontal="center" vertical="top" wrapText="1"/>
    </xf>
    <xf numFmtId="0" fontId="11" fillId="0" borderId="0" xfId="1" applyFont="1" applyAlignment="1">
      <alignment horizontal="right" wrapText="1"/>
    </xf>
    <xf numFmtId="0" fontId="11" fillId="0" borderId="21" xfId="1" applyFont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0" fontId="8" fillId="0" borderId="21" xfId="1" applyFont="1" applyBorder="1" applyAlignment="1">
      <alignment horizontal="right" wrapText="1"/>
    </xf>
    <xf numFmtId="0" fontId="13" fillId="0" borderId="0" xfId="1" applyFont="1" applyBorder="1" applyAlignment="1">
      <alignment horizontal="right" vertical="center"/>
    </xf>
    <xf numFmtId="0" fontId="13" fillId="0" borderId="11" xfId="1" applyFont="1" applyBorder="1" applyAlignment="1">
      <alignment horizontal="right" vertical="center"/>
    </xf>
    <xf numFmtId="0" fontId="5" fillId="0" borderId="1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3" xfId="1" applyFont="1" applyBorder="1" applyAlignment="1">
      <alignment horizontal="right" vertical="center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8" fillId="0" borderId="42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8" fillId="0" borderId="37" xfId="1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8" fillId="0" borderId="38" xfId="1" applyFont="1" applyBorder="1" applyAlignment="1">
      <alignment vertical="top" wrapText="1"/>
    </xf>
    <xf numFmtId="0" fontId="8" fillId="0" borderId="39" xfId="1" applyFont="1" applyBorder="1" applyAlignment="1">
      <alignment vertical="top" wrapText="1"/>
    </xf>
    <xf numFmtId="0" fontId="8" fillId="0" borderId="40" xfId="1" applyFont="1" applyBorder="1" applyAlignment="1">
      <alignment vertical="top" wrapText="1"/>
    </xf>
    <xf numFmtId="0" fontId="8" fillId="0" borderId="41" xfId="1" applyFont="1" applyBorder="1" applyAlignment="1">
      <alignment vertical="top" wrapText="1"/>
    </xf>
  </cellXfs>
  <cellStyles count="29"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Milliers 2" xfId="2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784860</xdr:colOff>
      <xdr:row>0</xdr:row>
      <xdr:rowOff>0</xdr:rowOff>
    </xdr:from>
    <xdr:to>
      <xdr:col>5</xdr:col>
      <xdr:colOff>891540</xdr:colOff>
      <xdr:row>2</xdr:row>
      <xdr:rowOff>83820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4785360" y="0"/>
          <a:ext cx="2341880" cy="43942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CH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Musique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4" zoomScale="150" zoomScaleNormal="150" zoomScalePageLayoutView="150" workbookViewId="0">
      <selection activeCell="C49" sqref="C49"/>
    </sheetView>
  </sheetViews>
  <sheetFormatPr baseColWidth="10" defaultColWidth="11.33203125" defaultRowHeight="11" x14ac:dyDescent="0"/>
  <cols>
    <col min="1" max="1" width="5.1640625" style="2" customWidth="1"/>
    <col min="2" max="2" width="35.83203125" style="2" customWidth="1"/>
    <col min="3" max="3" width="17.1640625" style="2" customWidth="1"/>
    <col min="4" max="4" width="8.33203125" style="2" customWidth="1"/>
    <col min="5" max="5" width="7.5" style="2" customWidth="1"/>
    <col min="6" max="6" width="14.6640625" style="2" customWidth="1"/>
    <col min="7" max="16384" width="11.33203125" style="2"/>
  </cols>
  <sheetData>
    <row r="1" spans="1:6" ht="17">
      <c r="A1" s="1"/>
      <c r="B1" s="111" t="s">
        <v>77</v>
      </c>
      <c r="C1" s="112"/>
    </row>
    <row r="2" spans="1:6">
      <c r="A2" s="3"/>
    </row>
    <row r="3" spans="1:6" ht="3" customHeight="1">
      <c r="A3" s="3"/>
    </row>
    <row r="4" spans="1:6" ht="16">
      <c r="A4" s="4" t="s">
        <v>0</v>
      </c>
    </row>
    <row r="5" spans="1:6" ht="8" customHeight="1">
      <c r="A5" s="3"/>
      <c r="E5" s="57"/>
    </row>
    <row r="6" spans="1:6" ht="4" customHeight="1">
      <c r="A6" s="3"/>
    </row>
    <row r="7" spans="1:6" ht="12">
      <c r="A7" s="5" t="s">
        <v>1</v>
      </c>
    </row>
    <row r="8" spans="1:6" ht="10" customHeight="1">
      <c r="A8" s="6"/>
    </row>
    <row r="9" spans="1:6" ht="8" customHeight="1" thickBot="1">
      <c r="A9" s="7"/>
    </row>
    <row r="10" spans="1:6" ht="17.25" customHeight="1">
      <c r="A10" s="105"/>
      <c r="B10" s="113"/>
      <c r="C10" s="8" t="s">
        <v>2</v>
      </c>
      <c r="D10" s="114" t="s">
        <v>3</v>
      </c>
      <c r="E10" s="115"/>
      <c r="F10" s="116"/>
    </row>
    <row r="11" spans="1:6" ht="13" thickBot="1">
      <c r="A11" s="105"/>
      <c r="B11" s="113"/>
      <c r="C11" s="9" t="s">
        <v>4</v>
      </c>
      <c r="D11" s="117"/>
      <c r="E11" s="118"/>
      <c r="F11" s="119"/>
    </row>
    <row r="12" spans="1:6" ht="13.5" customHeight="1">
      <c r="A12" s="105"/>
      <c r="B12" s="113"/>
      <c r="C12" s="120" t="s">
        <v>5</v>
      </c>
      <c r="D12" s="10" t="s">
        <v>6</v>
      </c>
      <c r="E12" s="11" t="s">
        <v>7</v>
      </c>
      <c r="F12" s="12" t="s">
        <v>6</v>
      </c>
    </row>
    <row r="13" spans="1:6" ht="24">
      <c r="A13" s="105"/>
      <c r="B13" s="113"/>
      <c r="C13" s="121"/>
      <c r="D13" s="13" t="s">
        <v>8</v>
      </c>
      <c r="E13" s="14" t="s">
        <v>9</v>
      </c>
      <c r="F13" s="15" t="s">
        <v>10</v>
      </c>
    </row>
    <row r="14" spans="1:6" ht="17" customHeight="1">
      <c r="A14" s="16">
        <v>1</v>
      </c>
      <c r="B14" s="17" t="s">
        <v>76</v>
      </c>
      <c r="C14" s="86"/>
      <c r="D14" s="19"/>
      <c r="E14" s="20"/>
      <c r="F14" s="18">
        <v>3000</v>
      </c>
    </row>
    <row r="15" spans="1:6" ht="17" customHeight="1">
      <c r="A15" s="16">
        <v>2</v>
      </c>
      <c r="B15" s="21" t="s">
        <v>41</v>
      </c>
      <c r="C15" s="87"/>
      <c r="D15" s="23"/>
      <c r="E15" s="24"/>
      <c r="F15" s="22">
        <v>2000</v>
      </c>
    </row>
    <row r="16" spans="1:6" ht="16" customHeight="1">
      <c r="A16" s="16">
        <v>3</v>
      </c>
      <c r="B16" s="21" t="s">
        <v>74</v>
      </c>
      <c r="C16" s="87"/>
      <c r="D16" s="23"/>
      <c r="E16" s="24"/>
      <c r="F16" s="22">
        <v>7600</v>
      </c>
    </row>
    <row r="17" spans="1:6" ht="17" customHeight="1">
      <c r="A17" s="16" t="s">
        <v>17</v>
      </c>
      <c r="B17" s="21" t="s">
        <v>75</v>
      </c>
      <c r="C17" s="22">
        <v>3000</v>
      </c>
      <c r="D17" s="23"/>
      <c r="E17" s="24"/>
      <c r="F17" s="22"/>
    </row>
    <row r="18" spans="1:6" ht="17" customHeight="1">
      <c r="A18" s="16" t="s">
        <v>18</v>
      </c>
      <c r="B18" s="21" t="s">
        <v>73</v>
      </c>
      <c r="C18" s="22"/>
      <c r="D18" s="23"/>
      <c r="E18" s="24"/>
      <c r="F18" s="22"/>
    </row>
    <row r="19" spans="1:6" ht="17" customHeight="1">
      <c r="A19" s="16"/>
      <c r="B19" s="26" t="s">
        <v>65</v>
      </c>
      <c r="C19" s="88"/>
      <c r="D19" s="23"/>
      <c r="E19" s="24"/>
      <c r="F19" s="22">
        <v>15200</v>
      </c>
    </row>
    <row r="20" spans="1:6" ht="17" customHeight="1">
      <c r="A20" s="16"/>
      <c r="B20" s="26" t="s">
        <v>66</v>
      </c>
      <c r="C20" s="22"/>
      <c r="D20" s="23"/>
      <c r="E20" s="24"/>
      <c r="F20" s="85">
        <v>15200</v>
      </c>
    </row>
    <row r="21" spans="1:6" ht="21.75" customHeight="1" thickBot="1">
      <c r="A21" s="27"/>
      <c r="B21" s="28" t="s">
        <v>11</v>
      </c>
      <c r="C21" s="29">
        <f>SUM(C14:C20)</f>
        <v>3000</v>
      </c>
      <c r="D21" s="30"/>
      <c r="E21" s="30"/>
      <c r="F21" s="31"/>
    </row>
    <row r="22" spans="1:6" ht="16" customHeight="1">
      <c r="A22" s="32"/>
      <c r="B22" s="122" t="s">
        <v>12</v>
      </c>
      <c r="C22" s="122"/>
      <c r="D22" s="122"/>
      <c r="E22" s="123"/>
      <c r="F22" s="33">
        <f>SUM(F14:F20)</f>
        <v>43000</v>
      </c>
    </row>
    <row r="23" spans="1:6" ht="16">
      <c r="A23" s="32"/>
      <c r="B23" s="124" t="s">
        <v>63</v>
      </c>
      <c r="C23" s="124"/>
      <c r="D23" s="124"/>
      <c r="E23" s="125"/>
      <c r="F23" s="34">
        <f>F22*9.13%-26</f>
        <v>3899.9</v>
      </c>
    </row>
    <row r="24" spans="1:6" ht="16" customHeight="1" thickBot="1">
      <c r="A24" s="32"/>
      <c r="B24" s="122" t="s">
        <v>13</v>
      </c>
      <c r="C24" s="122"/>
      <c r="D24" s="122"/>
      <c r="E24" s="123"/>
      <c r="F24" s="33">
        <f>SUM(F22:F23)</f>
        <v>46899.9</v>
      </c>
    </row>
    <row r="25" spans="1:6" ht="27.75" customHeight="1" thickBot="1">
      <c r="A25" s="35"/>
      <c r="B25" s="109" t="s">
        <v>64</v>
      </c>
      <c r="C25" s="109"/>
      <c r="D25" s="109"/>
      <c r="E25" s="110"/>
      <c r="F25" s="36">
        <f>C21+F24</f>
        <v>49899.9</v>
      </c>
    </row>
    <row r="27" spans="1:6">
      <c r="A27" s="107" t="s">
        <v>14</v>
      </c>
      <c r="B27" s="108" t="s">
        <v>15</v>
      </c>
      <c r="C27" s="105"/>
    </row>
    <row r="28" spans="1:6" ht="8" customHeight="1">
      <c r="A28" s="107"/>
      <c r="B28" s="108"/>
      <c r="C28" s="106"/>
    </row>
    <row r="29" spans="1:6" ht="17" customHeight="1">
      <c r="A29" s="16" t="s">
        <v>62</v>
      </c>
      <c r="B29" s="42" t="s">
        <v>53</v>
      </c>
      <c r="C29" s="41">
        <v>800</v>
      </c>
    </row>
    <row r="30" spans="1:6" ht="23" customHeight="1">
      <c r="A30" s="43"/>
      <c r="B30" s="44" t="s">
        <v>19</v>
      </c>
      <c r="C30" s="45">
        <f>SUM(C29:C29)</f>
        <v>800</v>
      </c>
    </row>
    <row r="31" spans="1:6" ht="16">
      <c r="A31" s="32"/>
      <c r="B31" s="46"/>
    </row>
    <row r="32" spans="1:6">
      <c r="A32" s="107" t="s">
        <v>20</v>
      </c>
      <c r="B32" s="108" t="s">
        <v>21</v>
      </c>
      <c r="C32" s="105"/>
    </row>
    <row r="33" spans="1:6" ht="4" customHeight="1">
      <c r="A33" s="107"/>
      <c r="B33" s="108"/>
      <c r="C33" s="106"/>
    </row>
    <row r="34" spans="1:6" ht="16.5" customHeight="1">
      <c r="A34" s="16">
        <v>1</v>
      </c>
      <c r="B34" s="47" t="s">
        <v>22</v>
      </c>
      <c r="C34" s="48">
        <v>500</v>
      </c>
    </row>
    <row r="35" spans="1:6" ht="16.5" customHeight="1">
      <c r="A35" s="16">
        <v>2</v>
      </c>
      <c r="B35" s="47" t="s">
        <v>23</v>
      </c>
      <c r="C35" s="40">
        <v>500</v>
      </c>
    </row>
    <row r="36" spans="1:6" ht="16.5" customHeight="1">
      <c r="A36" s="16">
        <v>3</v>
      </c>
      <c r="B36" s="47" t="s">
        <v>24</v>
      </c>
      <c r="C36" s="39"/>
      <c r="D36" s="37" t="s">
        <v>25</v>
      </c>
      <c r="E36" s="37" t="s">
        <v>26</v>
      </c>
      <c r="F36" s="37" t="s">
        <v>16</v>
      </c>
    </row>
    <row r="37" spans="1:6" ht="16.5" customHeight="1">
      <c r="A37" s="25"/>
      <c r="B37" s="49" t="s">
        <v>27</v>
      </c>
      <c r="C37" s="50"/>
      <c r="D37" s="51"/>
      <c r="E37" s="51">
        <v>9</v>
      </c>
      <c r="F37" s="51">
        <v>9</v>
      </c>
    </row>
    <row r="38" spans="1:6" ht="16.5" customHeight="1">
      <c r="A38" s="25"/>
      <c r="B38" s="49" t="s">
        <v>28</v>
      </c>
      <c r="C38" s="38">
        <f>(D37*D38)+(E37*E38)+(F37*F38)</f>
        <v>10800</v>
      </c>
      <c r="D38" s="51"/>
      <c r="E38" s="51">
        <v>200</v>
      </c>
      <c r="F38" s="51">
        <v>1000</v>
      </c>
    </row>
    <row r="39" spans="1:6" ht="17" customHeight="1">
      <c r="A39" s="16">
        <v>4</v>
      </c>
      <c r="B39" s="47" t="s">
        <v>29</v>
      </c>
      <c r="C39" s="40">
        <v>1000</v>
      </c>
    </row>
    <row r="40" spans="1:6" ht="17" customHeight="1">
      <c r="A40" s="16" t="s">
        <v>18</v>
      </c>
      <c r="B40" s="47" t="s">
        <v>30</v>
      </c>
      <c r="C40" s="41">
        <v>1000</v>
      </c>
    </row>
    <row r="41" spans="1:6" ht="23" customHeight="1">
      <c r="A41" s="43"/>
      <c r="B41" s="44" t="s">
        <v>31</v>
      </c>
      <c r="C41" s="45">
        <f>SUM(C34:C40)</f>
        <v>13800</v>
      </c>
    </row>
    <row r="42" spans="1:6" ht="16">
      <c r="A42" s="32"/>
      <c r="B42" s="46"/>
      <c r="C42" s="104"/>
    </row>
    <row r="43" spans="1:6" ht="12">
      <c r="A43" s="52" t="s">
        <v>32</v>
      </c>
      <c r="B43" s="46" t="s">
        <v>33</v>
      </c>
      <c r="C43" s="105"/>
    </row>
    <row r="44" spans="1:6" ht="5" customHeight="1">
      <c r="A44" s="53"/>
      <c r="B44" s="43"/>
      <c r="C44" s="106"/>
    </row>
    <row r="45" spans="1:6" ht="16.5" customHeight="1">
      <c r="A45" s="16">
        <v>1</v>
      </c>
      <c r="B45" s="47" t="s">
        <v>60</v>
      </c>
      <c r="C45" s="39"/>
      <c r="D45" s="37" t="s">
        <v>34</v>
      </c>
      <c r="E45" s="37" t="s">
        <v>35</v>
      </c>
      <c r="F45" s="37" t="s">
        <v>36</v>
      </c>
    </row>
    <row r="46" spans="1:6" ht="16.5" customHeight="1">
      <c r="A46" s="16"/>
      <c r="B46" s="47"/>
      <c r="C46" s="38">
        <f>SUM(D46:F46)</f>
        <v>8000</v>
      </c>
      <c r="D46" s="51">
        <v>1000</v>
      </c>
      <c r="E46" s="51">
        <v>3000</v>
      </c>
      <c r="F46" s="51">
        <v>4000</v>
      </c>
    </row>
    <row r="47" spans="1:6" ht="16.5" customHeight="1">
      <c r="A47" s="16">
        <v>2</v>
      </c>
      <c r="B47" s="47" t="s">
        <v>59</v>
      </c>
      <c r="C47" s="40">
        <v>2500</v>
      </c>
    </row>
    <row r="48" spans="1:6" ht="16.5" customHeight="1">
      <c r="A48" s="16">
        <v>3</v>
      </c>
      <c r="B48" s="47" t="s">
        <v>61</v>
      </c>
      <c r="C48" s="40">
        <v>2000</v>
      </c>
    </row>
    <row r="49" spans="1:6" ht="16.5" customHeight="1">
      <c r="A49" s="16">
        <v>4</v>
      </c>
      <c r="B49" s="47" t="s">
        <v>37</v>
      </c>
      <c r="C49" s="40">
        <v>500</v>
      </c>
    </row>
    <row r="50" spans="1:6" ht="16.5" customHeight="1">
      <c r="A50" s="16">
        <v>5</v>
      </c>
      <c r="B50" s="47" t="s">
        <v>38</v>
      </c>
      <c r="C50" s="40">
        <v>500</v>
      </c>
    </row>
    <row r="51" spans="1:6" ht="23" customHeight="1">
      <c r="A51" s="43"/>
      <c r="B51" s="44" t="s">
        <v>39</v>
      </c>
      <c r="C51" s="45">
        <f>SUM(C45:C50)</f>
        <v>13500</v>
      </c>
      <c r="D51" s="54"/>
      <c r="E51" s="55" t="s">
        <v>40</v>
      </c>
      <c r="F51" s="56">
        <f>SUM(C51,C41,C30,F25)</f>
        <v>77999.899999999994</v>
      </c>
    </row>
    <row r="52" spans="1:6" ht="23" customHeight="1">
      <c r="A52" s="43"/>
    </row>
  </sheetData>
  <mergeCells count="18">
    <mergeCell ref="B25:E25"/>
    <mergeCell ref="B1:C1"/>
    <mergeCell ref="A10:A11"/>
    <mergeCell ref="B10:B11"/>
    <mergeCell ref="D10:F11"/>
    <mergeCell ref="A12:A13"/>
    <mergeCell ref="B12:B13"/>
    <mergeCell ref="C12:C13"/>
    <mergeCell ref="B22:E22"/>
    <mergeCell ref="B23:E23"/>
    <mergeCell ref="B24:E24"/>
    <mergeCell ref="C42:C44"/>
    <mergeCell ref="A27:A28"/>
    <mergeCell ref="B27:B28"/>
    <mergeCell ref="C27:C28"/>
    <mergeCell ref="A32:A33"/>
    <mergeCell ref="B32:B33"/>
    <mergeCell ref="C32:C33"/>
  </mergeCells>
  <phoneticPr fontId="18" type="noConversion"/>
  <pageMargins left="0.75000000000000011" right="0.75000000000000011" top="1" bottom="1" header="0.5" footer="0.5"/>
  <pageSetup paperSize="9" scale="90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="170" zoomScaleNormal="170" zoomScalePageLayoutView="170" workbookViewId="0">
      <selection activeCell="G6" sqref="G6"/>
    </sheetView>
  </sheetViews>
  <sheetFormatPr baseColWidth="10" defaultColWidth="11.33203125" defaultRowHeight="11" x14ac:dyDescent="0"/>
  <cols>
    <col min="1" max="1" width="5.1640625" style="2" customWidth="1"/>
    <col min="2" max="2" width="42.33203125" style="2" customWidth="1"/>
    <col min="3" max="3" width="10.1640625" style="2" customWidth="1"/>
    <col min="4" max="4" width="8.83203125" style="2" customWidth="1"/>
    <col min="5" max="5" width="20.33203125" style="2" customWidth="1"/>
    <col min="6" max="16384" width="11.33203125" style="2"/>
  </cols>
  <sheetData>
    <row r="1" spans="1:5" ht="16">
      <c r="A1" s="4" t="s">
        <v>42</v>
      </c>
    </row>
    <row r="2" spans="1:5" ht="16">
      <c r="A2" s="58"/>
    </row>
    <row r="3" spans="1:5" ht="16">
      <c r="A3" s="59" t="s">
        <v>43</v>
      </c>
      <c r="B3" s="60" t="s">
        <v>44</v>
      </c>
      <c r="C3" s="61"/>
      <c r="D3" s="61"/>
    </row>
    <row r="4" spans="1:5" ht="14" customHeight="1">
      <c r="A4" s="105"/>
      <c r="B4" s="62" t="s">
        <v>78</v>
      </c>
      <c r="C4" s="95" t="s">
        <v>70</v>
      </c>
      <c r="D4" s="92"/>
      <c r="E4" s="81">
        <v>13000</v>
      </c>
    </row>
    <row r="5" spans="1:5" ht="16" customHeight="1">
      <c r="A5" s="105"/>
      <c r="B5" s="98" t="s">
        <v>69</v>
      </c>
      <c r="C5" s="93"/>
      <c r="D5" s="99" t="s">
        <v>71</v>
      </c>
      <c r="E5" s="102">
        <v>8000</v>
      </c>
    </row>
    <row r="6" spans="1:5" ht="16">
      <c r="A6" s="32"/>
      <c r="B6" s="128" t="s">
        <v>45</v>
      </c>
      <c r="C6" s="129"/>
      <c r="D6" s="130"/>
      <c r="E6" s="65">
        <f>SUM(E4:E5)</f>
        <v>21000</v>
      </c>
    </row>
    <row r="7" spans="1:5" ht="19" customHeight="1">
      <c r="A7" s="52"/>
      <c r="B7" s="66"/>
      <c r="C7" s="105"/>
      <c r="D7" s="105"/>
      <c r="E7" s="35"/>
    </row>
    <row r="8" spans="1:5" ht="16">
      <c r="A8" s="52" t="s">
        <v>14</v>
      </c>
      <c r="B8" s="52" t="s">
        <v>46</v>
      </c>
      <c r="C8" s="106"/>
      <c r="D8" s="106"/>
      <c r="E8" s="67"/>
    </row>
    <row r="9" spans="1:5" ht="13" customHeight="1">
      <c r="A9" s="105"/>
      <c r="B9" s="66" t="s">
        <v>57</v>
      </c>
      <c r="C9" s="137" t="s">
        <v>72</v>
      </c>
      <c r="D9" s="138"/>
      <c r="E9" s="63">
        <v>10000</v>
      </c>
    </row>
    <row r="10" spans="1:5" ht="14" customHeight="1">
      <c r="A10" s="105"/>
      <c r="B10" s="66" t="s">
        <v>58</v>
      </c>
      <c r="C10" s="139" t="s">
        <v>54</v>
      </c>
      <c r="D10" s="140"/>
      <c r="E10" s="64">
        <v>4000</v>
      </c>
    </row>
    <row r="11" spans="1:5" ht="13" customHeight="1">
      <c r="A11" s="105"/>
      <c r="B11" s="66" t="s">
        <v>67</v>
      </c>
      <c r="C11" s="90" t="s">
        <v>54</v>
      </c>
      <c r="D11" s="91"/>
      <c r="E11" s="89">
        <v>1000</v>
      </c>
    </row>
    <row r="12" spans="1:5" ht="16" customHeight="1">
      <c r="A12" s="105"/>
      <c r="B12" s="97" t="s">
        <v>55</v>
      </c>
      <c r="C12" s="135" t="s">
        <v>54</v>
      </c>
      <c r="D12" s="136"/>
      <c r="E12" s="100">
        <v>20000</v>
      </c>
    </row>
    <row r="13" spans="1:5" ht="16">
      <c r="A13" s="32"/>
      <c r="B13" s="128" t="s">
        <v>47</v>
      </c>
      <c r="C13" s="129"/>
      <c r="D13" s="130"/>
      <c r="E13" s="65">
        <f>SUM(E9:E12)</f>
        <v>35000</v>
      </c>
    </row>
    <row r="14" spans="1:5" ht="20" customHeight="1">
      <c r="A14" s="52"/>
      <c r="B14" s="52"/>
      <c r="C14" s="68"/>
      <c r="D14" s="68"/>
      <c r="E14" s="68"/>
    </row>
    <row r="15" spans="1:5" ht="16">
      <c r="A15" s="52" t="s">
        <v>20</v>
      </c>
      <c r="B15" s="131" t="s">
        <v>48</v>
      </c>
      <c r="C15" s="131"/>
      <c r="D15" s="132"/>
      <c r="E15" s="67"/>
    </row>
    <row r="16" spans="1:5" ht="13" customHeight="1">
      <c r="A16" s="103"/>
      <c r="B16" s="47" t="s">
        <v>56</v>
      </c>
      <c r="C16" s="133" t="s">
        <v>72</v>
      </c>
      <c r="D16" s="134"/>
      <c r="E16" s="69">
        <v>5000</v>
      </c>
    </row>
    <row r="17" spans="1:6" ht="14" customHeight="1">
      <c r="A17" s="82"/>
      <c r="B17" s="47" t="s">
        <v>68</v>
      </c>
      <c r="C17" s="83" t="s">
        <v>54</v>
      </c>
      <c r="D17" s="84"/>
      <c r="E17" s="64">
        <v>5000</v>
      </c>
    </row>
    <row r="18" spans="1:6" ht="14" customHeight="1">
      <c r="A18" s="82"/>
      <c r="B18" s="96" t="s">
        <v>79</v>
      </c>
      <c r="C18" s="135" t="s">
        <v>54</v>
      </c>
      <c r="D18" s="136"/>
      <c r="E18" s="101">
        <v>12000</v>
      </c>
    </row>
    <row r="19" spans="1:6" ht="16">
      <c r="A19" s="70"/>
      <c r="B19" s="128" t="s">
        <v>49</v>
      </c>
      <c r="C19" s="129"/>
      <c r="D19" s="130"/>
      <c r="E19" s="65">
        <f>SUM(E16:E18)</f>
        <v>22000</v>
      </c>
    </row>
    <row r="20" spans="1:6" ht="12">
      <c r="A20" s="71"/>
      <c r="B20" s="66"/>
      <c r="C20" s="72"/>
      <c r="D20" s="57"/>
      <c r="E20" s="57"/>
      <c r="F20" s="57"/>
    </row>
    <row r="21" spans="1:6" ht="12">
      <c r="A21" s="52"/>
      <c r="B21" s="66"/>
      <c r="C21" s="72"/>
      <c r="D21" s="57"/>
      <c r="E21" s="57"/>
      <c r="F21" s="57"/>
    </row>
    <row r="22" spans="1:6" ht="12">
      <c r="B22" s="72"/>
      <c r="C22" s="73"/>
      <c r="D22" s="72"/>
      <c r="E22" s="94"/>
    </row>
    <row r="23" spans="1:6" ht="15">
      <c r="A23" s="126" t="s">
        <v>50</v>
      </c>
      <c r="B23" s="126"/>
      <c r="C23" s="126"/>
      <c r="D23" s="127"/>
      <c r="E23" s="74">
        <f>SUM(E6,E13,E19)</f>
        <v>78000</v>
      </c>
    </row>
    <row r="24" spans="1:6" ht="16" customHeight="1">
      <c r="A24" s="75"/>
      <c r="B24" s="75"/>
      <c r="C24" s="75"/>
      <c r="D24" s="75"/>
      <c r="E24" s="76"/>
    </row>
    <row r="25" spans="1:6" ht="15">
      <c r="A25" s="126" t="s">
        <v>51</v>
      </c>
      <c r="B25" s="126"/>
      <c r="C25" s="126"/>
      <c r="D25" s="127"/>
      <c r="E25" s="77">
        <v>78000</v>
      </c>
    </row>
    <row r="26" spans="1:6" ht="19" customHeight="1">
      <c r="A26" s="75"/>
      <c r="B26" s="75"/>
      <c r="C26" s="75"/>
      <c r="D26" s="75"/>
      <c r="E26" s="76"/>
    </row>
    <row r="27" spans="1:6" ht="15">
      <c r="A27" s="126" t="s">
        <v>52</v>
      </c>
      <c r="B27" s="126"/>
      <c r="C27" s="126"/>
      <c r="D27" s="127"/>
      <c r="E27" s="78">
        <f>+E23-E25</f>
        <v>0</v>
      </c>
    </row>
    <row r="28" spans="1:6" ht="16">
      <c r="A28" s="79"/>
      <c r="B28" s="80"/>
      <c r="C28" s="80"/>
      <c r="D28" s="80"/>
    </row>
  </sheetData>
  <mergeCells count="15">
    <mergeCell ref="A4:A5"/>
    <mergeCell ref="B6:D6"/>
    <mergeCell ref="C7:D8"/>
    <mergeCell ref="A9:A12"/>
    <mergeCell ref="C9:D9"/>
    <mergeCell ref="C10:D10"/>
    <mergeCell ref="C12:D12"/>
    <mergeCell ref="A27:D27"/>
    <mergeCell ref="B13:D13"/>
    <mergeCell ref="B15:D15"/>
    <mergeCell ref="C16:D16"/>
    <mergeCell ref="C18:D18"/>
    <mergeCell ref="B19:D19"/>
    <mergeCell ref="A23:D23"/>
    <mergeCell ref="A25:D25"/>
  </mergeCells>
  <phoneticPr fontId="18" type="noConversion"/>
  <pageMargins left="0.75000000000000011" right="0.75000000000000011" top="1" bottom="1" header="0.5" footer="0.5"/>
  <pageSetup paperSize="9" scale="9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Budget_MUSIQUE_1</vt:lpstr>
      <vt:lpstr>Budget_MUSIQUE_2</vt:lpstr>
    </vt:vector>
  </TitlesOfParts>
  <Company>Blackpoints 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Tobler</dc:creator>
  <cp:lastModifiedBy>Alexandre Traube</cp:lastModifiedBy>
  <cp:lastPrinted>2020-03-24T10:46:17Z</cp:lastPrinted>
  <dcterms:created xsi:type="dcterms:W3CDTF">2015-06-15T08:04:02Z</dcterms:created>
  <dcterms:modified xsi:type="dcterms:W3CDTF">2020-05-03T14:34:31Z</dcterms:modified>
</cp:coreProperties>
</file>